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а №2 за 4 квартал 2021г\"/>
    </mc:Choice>
  </mc:AlternateContent>
  <bookViews>
    <workbookView xWindow="120" yWindow="900" windowWidth="17400" windowHeight="11775" tabRatio="747"/>
  </bookViews>
  <sheets>
    <sheet name="Форма 2" sheetId="30" r:id="rId1"/>
  </sheets>
  <definedNames>
    <definedName name="_xlnm.Print_Area" localSheetId="0">'Форма 2'!$A$1:$I$42</definedName>
  </definedNames>
  <calcPr calcId="152511"/>
</workbook>
</file>

<file path=xl/calcChain.xml><?xml version="1.0" encoding="utf-8"?>
<calcChain xmlns="http://schemas.openxmlformats.org/spreadsheetml/2006/main">
  <c r="H25" i="30" l="1"/>
  <c r="F25" i="30"/>
  <c r="D25" i="30"/>
  <c r="C25" i="30"/>
  <c r="G15" i="30" l="1"/>
  <c r="C26" i="30"/>
  <c r="H26" i="30" l="1"/>
  <c r="F26" i="30"/>
  <c r="D26" i="30"/>
  <c r="I27" i="30"/>
  <c r="G27" i="30"/>
  <c r="E27" i="30"/>
  <c r="I15" i="30" l="1"/>
  <c r="E15" i="30"/>
  <c r="C19" i="30" l="1"/>
  <c r="I32" i="30" l="1"/>
  <c r="G32" i="30"/>
  <c r="E32" i="30"/>
  <c r="H19" i="30" l="1"/>
  <c r="F19" i="30"/>
  <c r="D19" i="30"/>
  <c r="E30" i="30"/>
  <c r="E28" i="30"/>
  <c r="I30" i="30"/>
  <c r="I28" i="30"/>
  <c r="G30" i="30"/>
  <c r="G28" i="30"/>
  <c r="C29" i="30"/>
  <c r="E29" i="30" s="1"/>
  <c r="H23" i="30" l="1"/>
  <c r="F29" i="30"/>
  <c r="G29" i="30" s="1"/>
  <c r="H29" i="30"/>
  <c r="I29" i="30" s="1"/>
  <c r="H31" i="30"/>
  <c r="F31" i="30"/>
  <c r="D31" i="30"/>
  <c r="C31" i="30"/>
  <c r="I24" i="30"/>
  <c r="C23" i="30"/>
  <c r="I21" i="30"/>
  <c r="I20" i="30"/>
  <c r="H16" i="30"/>
  <c r="I17" i="30"/>
  <c r="C16" i="30"/>
  <c r="I14" i="30"/>
  <c r="H13" i="30"/>
  <c r="C13" i="30"/>
  <c r="I11" i="30"/>
  <c r="G24" i="30"/>
  <c r="F23" i="30"/>
  <c r="G23" i="30" s="1"/>
  <c r="G21" i="30"/>
  <c r="G20" i="30"/>
  <c r="G19" i="30"/>
  <c r="G17" i="30"/>
  <c r="G14" i="30"/>
  <c r="F13" i="30"/>
  <c r="G13" i="30" s="1"/>
  <c r="G11" i="30"/>
  <c r="E24" i="30"/>
  <c r="D23" i="30"/>
  <c r="E23" i="30" s="1"/>
  <c r="E21" i="30"/>
  <c r="E20" i="30"/>
  <c r="E19" i="30"/>
  <c r="E17" i="30"/>
  <c r="E14" i="30"/>
  <c r="D13" i="30"/>
  <c r="E13" i="30" s="1"/>
  <c r="E11" i="30"/>
  <c r="I23" i="30" l="1"/>
  <c r="C10" i="30"/>
  <c r="G31" i="30"/>
  <c r="E31" i="30"/>
  <c r="I31" i="30"/>
  <c r="G26" i="30"/>
  <c r="E26" i="30"/>
  <c r="I26" i="30"/>
  <c r="I13" i="30"/>
  <c r="I16" i="30"/>
  <c r="I19" i="30"/>
  <c r="F16" i="30"/>
  <c r="G16" i="30" s="1"/>
  <c r="H10" i="30"/>
  <c r="D16" i="30"/>
  <c r="E16" i="30" s="1"/>
  <c r="I10" i="30" l="1"/>
  <c r="E25" i="30"/>
  <c r="C8" i="30"/>
  <c r="G25" i="30"/>
  <c r="I25" i="30"/>
  <c r="F10" i="30"/>
  <c r="F8" i="30" s="1"/>
  <c r="D10" i="30"/>
  <c r="E10" i="30" s="1"/>
  <c r="H8" i="30"/>
  <c r="I8" i="30" l="1"/>
  <c r="G8" i="30"/>
  <c r="G10" i="30"/>
  <c r="D8" i="30"/>
  <c r="E8" i="30" s="1"/>
</calcChain>
</file>

<file path=xl/sharedStrings.xml><?xml version="1.0" encoding="utf-8"?>
<sst xmlns="http://schemas.openxmlformats.org/spreadsheetml/2006/main" count="64" uniqueCount="60">
  <si>
    <t>7=6/3</t>
  </si>
  <si>
    <t>9=8/3</t>
  </si>
  <si>
    <t>Показатели поселения</t>
  </si>
  <si>
    <t>I. Налоговые и неналоговые доходы поселения</t>
  </si>
  <si>
    <t>I). Налоговые доходы поселения, в том числе</t>
  </si>
  <si>
    <t xml:space="preserve">2) Неналоговые доходы </t>
  </si>
  <si>
    <t>№ п/п</t>
  </si>
  <si>
    <t>1</t>
  </si>
  <si>
    <t>Темп роста</t>
  </si>
  <si>
    <t>(расшифровка подписи)</t>
  </si>
  <si>
    <t>тыс. рублей</t>
  </si>
  <si>
    <t>1.1</t>
  </si>
  <si>
    <t>подпись</t>
  </si>
  <si>
    <t>Форма № 2</t>
  </si>
  <si>
    <t>1.1.1</t>
  </si>
  <si>
    <t>1.1.2</t>
  </si>
  <si>
    <t>1.1.3</t>
  </si>
  <si>
    <t>1.1.4</t>
  </si>
  <si>
    <t>акцизы</t>
  </si>
  <si>
    <t>налог на имущество физических лиц</t>
  </si>
  <si>
    <t>налог на имушество организаций</t>
  </si>
  <si>
    <t>Единый налог на вмененный доход для отдельных видов деятельности</t>
  </si>
  <si>
    <t>Единый сельскохозяйственный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</si>
  <si>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</si>
  <si>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</si>
  <si>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земельный налог,в том числе:</t>
  </si>
  <si>
    <t>ГОСУДАРСТВЕННАЯ ПОШЛИНА</t>
  </si>
  <si>
    <t>НАЛОГИ НА ИМУЩЕСТВО, в том числе:</t>
  </si>
  <si>
    <t>НАЛОГ, взимаемый в связи с применением упрощенной системы налогообложения (УСН) в том числе:</t>
  </si>
  <si>
    <t>НАЛОГ НА ДОХОДЫ ФИЗИЧЕСКИХ ЛИЦ (НДФЛ)</t>
  </si>
  <si>
    <t>ПОКАЗАТЕЛИ БЮДЖЕТА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</si>
  <si>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</si>
  <si>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СОБСТВЕННОСТИ,в том числе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</si>
  <si>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</si>
  <si>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</si>
  <si>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</si>
  <si>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Глава сельского поселения</t>
  </si>
  <si>
    <t>М.П.</t>
  </si>
  <si>
    <t>Тел.8(34755)32037</t>
  </si>
  <si>
    <t>5=4/3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</si>
  <si>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</si>
  <si>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</si>
  <si>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2020 год (факт)</t>
  </si>
  <si>
    <t xml:space="preserve">2021 год план, показатели бюджета поселения (в соответствии с решением о бюджете) </t>
  </si>
  <si>
    <t>2021 год план, показатели бюджета поселения (в соответствии с решением о бюджете в редакции на отчетную дату)</t>
  </si>
  <si>
    <t>Исполнение на отчетную дату 01.01.2022г.</t>
  </si>
  <si>
    <t>Земельный налог (по обязательствам, возникшим до 1 января 2006 года)</t>
  </si>
  <si>
    <t>Ф.А.Хакимова</t>
  </si>
  <si>
    <t>Начальник-главный бухгалтер  ЦБМР:</t>
  </si>
  <si>
    <t>2.1</t>
  </si>
  <si>
    <t>2.1.1</t>
  </si>
  <si>
    <t>2.1.2</t>
  </si>
  <si>
    <t>2.1.3</t>
  </si>
  <si>
    <t>1.1.3.1</t>
  </si>
  <si>
    <t>1.1.3.2</t>
  </si>
  <si>
    <t>Исполнитель Главный экономист МКУ ЦБМР по СП Ибрагимова Ф.А.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</si>
  <si>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</si>
  <si>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Отчет об исполнении обязательств поселения Республики Башкортостан  - получателя дотации в соответствии с соглашением о мерах по социально-экономическому развитию и оздоровлению муниципальных финансов сельского поселения Байназаровский сельсовет муниципального района Бурзянский район Республики Башкортостан  от 01 марта  2021г. № 1</t>
  </si>
  <si>
    <t xml:space="preserve">Отчет об основных показателях бюджета сельского поселения Байназаровский сельсовет     по состоянию на 01 января 2022 г.
                                                                                                                        </t>
  </si>
  <si>
    <t>А.З.Салаватов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</si>
</sst>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10"/>
      <name val="Calibri"/>
      <family val="2"/>
      <charset val="204"/>
    </font>
    <font>
      <strike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left" indent="6"/>
    </xf>
    <xf numFmtId="0" fontId="5" fillId="0" borderId="0" xfId="0" applyFont="1" applyFill="1" applyBorder="1"/>
    <xf numFmtId="0" fontId="3" fillId="0" borderId="0" xfId="0" applyFont="1"/>
    <xf numFmtId="0" fontId="7" fillId="0" borderId="0" xfId="0" applyFont="1"/>
    <xf numFmtId="0" fontId="1" fillId="2" borderId="0" xfId="0" applyFont="1" applyFill="1"/>
    <xf numFmtId="0" fontId="0" fillId="2" borderId="0" xfId="0" applyFill="1"/>
    <xf numFmtId="49" fontId="1" fillId="0" borderId="0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 indent="6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4" fillId="0" borderId="0" xfId="0" applyFont="1" applyBorder="1" applyAlignment="1">
      <alignment horizontal="center"/>
    </xf>
    <xf numFmtId="9" fontId="1" fillId="0" borderId="0" xfId="5" applyFont="1" applyFill="1" applyBorder="1"/>
    <xf numFmtId="0" fontId="6" fillId="0" borderId="2" xfId="0" applyFont="1" applyBorder="1" applyAlignment="1">
      <alignment horizontal="left"/>
    </xf>
    <xf numFmtId="49" fontId="10" fillId="3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9" fillId="3" borderId="0" xfId="1" applyFont="1" applyFill="1" applyAlignment="1">
      <alignment horizontal="center" vertical="center" wrapText="1"/>
    </xf>
    <xf numFmtId="0" fontId="14" fillId="3" borderId="0" xfId="0" applyFont="1" applyFill="1"/>
    <xf numFmtId="0" fontId="15" fillId="0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" fillId="3" borderId="1" xfId="0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center" vertical="center"/>
    </xf>
    <xf numFmtId="2" fontId="1" fillId="3" borderId="1" xfId="5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1" fillId="0" borderId="1" xfId="5" applyNumberFormat="1" applyFont="1" applyFill="1" applyBorder="1" applyAlignment="1">
      <alignment horizontal="center"/>
    </xf>
    <xf numFmtId="0" fontId="1" fillId="0" borderId="1" xfId="5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8" fillId="3" borderId="1" xfId="5" applyNumberFormat="1" applyFont="1" applyFill="1" applyBorder="1" applyAlignment="1">
      <alignment horizontal="center"/>
    </xf>
    <xf numFmtId="0" fontId="1" fillId="0" borderId="1" xfId="5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0" fontId="4" fillId="0" borderId="2" xfId="0" applyFont="1" applyBorder="1" applyAlignment="1">
      <alignment horizontal="center"/>
    </xf>
    <xf numFmtId="49" fontId="1" fillId="0" borderId="1" xfId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3" borderId="0" xfId="1" applyFont="1" applyFill="1" applyAlignment="1">
      <alignment horizontal="center" vertical="justify" wrapText="1"/>
    </xf>
    <xf numFmtId="0" fontId="14" fillId="3" borderId="0" xfId="0" applyFont="1" applyFill="1" applyAlignment="1">
      <alignment horizontal="center" vertical="justify" wrapText="1"/>
    </xf>
    <xf numFmtId="0" fontId="1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/>
    </xf>
  </cellXfs>
  <cellStyles count="6">
    <cellStyle name="Обычный" xfId="0" builtinId="0"/>
    <cellStyle name="Обычный 2" xfId="1"/>
    <cellStyle name="Обычный 2 2 3" xfId="2"/>
    <cellStyle name="Обычный 3 2" xfId="3"/>
    <cellStyle name="Обычный 4" xfId="4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view="pageBreakPreview" zoomScale="90" zoomScaleNormal="140" zoomScaleSheetLayoutView="90" workbookViewId="0">
      <selection activeCell="I25" sqref="I25"/>
    </sheetView>
  </sheetViews>
  <sheetFormatPr defaultRowHeight="15" x14ac:dyDescent="0.25"/>
  <cols>
    <col min="1" max="1" width="7.5703125" customWidth="1"/>
    <col min="2" max="2" width="82.42578125" style="1" customWidth="1"/>
    <col min="3" max="3" width="9.85546875" style="1" customWidth="1"/>
    <col min="4" max="4" width="23.42578125" style="1" customWidth="1"/>
    <col min="5" max="5" width="11.5703125" style="1" customWidth="1"/>
    <col min="6" max="6" width="32.42578125" style="1" customWidth="1"/>
    <col min="7" max="7" width="11.85546875" style="1" customWidth="1"/>
    <col min="8" max="8" width="16.28515625" style="1" customWidth="1"/>
    <col min="9" max="10" width="11.85546875" style="1" customWidth="1"/>
    <col min="11" max="20" width="9.140625" style="1"/>
  </cols>
  <sheetData>
    <row r="1" spans="1:20" ht="19.5" customHeight="1" x14ac:dyDescent="0.25">
      <c r="B1" s="9"/>
      <c r="C1" s="9"/>
      <c r="D1" s="9"/>
      <c r="E1" s="9"/>
      <c r="F1" s="9"/>
      <c r="G1" s="9"/>
      <c r="H1" s="70" t="s">
        <v>13</v>
      </c>
      <c r="I1" s="70"/>
      <c r="J1" s="9"/>
    </row>
    <row r="2" spans="1:20" s="10" customFormat="1" ht="63" customHeight="1" x14ac:dyDescent="0.3">
      <c r="A2" s="71" t="s">
        <v>57</v>
      </c>
      <c r="B2" s="72"/>
      <c r="C2" s="72"/>
      <c r="D2" s="72"/>
      <c r="E2" s="72"/>
      <c r="F2" s="72"/>
      <c r="G2" s="72"/>
      <c r="H2" s="72"/>
      <c r="I2" s="72"/>
      <c r="J2" s="14"/>
    </row>
    <row r="3" spans="1:20" s="41" customFormat="1" ht="24" customHeight="1" x14ac:dyDescent="0.25">
      <c r="A3" s="73" t="s">
        <v>58</v>
      </c>
      <c r="B3" s="74"/>
      <c r="C3" s="74"/>
      <c r="D3" s="74"/>
      <c r="E3" s="74"/>
      <c r="F3" s="74"/>
      <c r="G3" s="74"/>
      <c r="H3" s="74"/>
      <c r="I3" s="74"/>
      <c r="J3" s="40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9.75" hidden="1" customHeight="1" x14ac:dyDescent="0.25">
      <c r="A4" s="15"/>
      <c r="B4" s="35"/>
      <c r="C4" s="35"/>
      <c r="D4" s="35"/>
      <c r="E4" s="35"/>
      <c r="F4" s="75"/>
      <c r="G4" s="75"/>
      <c r="H4" s="75"/>
      <c r="I4" s="75"/>
      <c r="J4" s="15"/>
    </row>
    <row r="5" spans="1:20" ht="18" x14ac:dyDescent="0.25">
      <c r="B5"/>
      <c r="C5" s="25"/>
      <c r="D5" s="25"/>
      <c r="E5" s="25"/>
      <c r="F5" s="28"/>
      <c r="G5" s="28"/>
      <c r="H5" s="76" t="s">
        <v>10</v>
      </c>
      <c r="I5" s="76"/>
    </row>
    <row r="6" spans="1:20" ht="63.75" customHeight="1" x14ac:dyDescent="0.25">
      <c r="A6" s="21" t="s">
        <v>6</v>
      </c>
      <c r="B6" s="21" t="s">
        <v>2</v>
      </c>
      <c r="C6" s="20" t="s">
        <v>42</v>
      </c>
      <c r="D6" s="33" t="s">
        <v>43</v>
      </c>
      <c r="E6" s="33" t="s">
        <v>8</v>
      </c>
      <c r="F6" s="33" t="s">
        <v>44</v>
      </c>
      <c r="G6" s="20" t="s">
        <v>8</v>
      </c>
      <c r="H6" s="20" t="s">
        <v>45</v>
      </c>
      <c r="I6" s="20" t="s">
        <v>8</v>
      </c>
      <c r="T6"/>
    </row>
    <row r="7" spans="1:20" s="19" customFormat="1" x14ac:dyDescent="0.25">
      <c r="A7" s="36">
        <v>1</v>
      </c>
      <c r="B7" s="36">
        <v>2</v>
      </c>
      <c r="C7" s="37">
        <v>3</v>
      </c>
      <c r="D7" s="38">
        <v>4</v>
      </c>
      <c r="E7" s="37" t="s">
        <v>39</v>
      </c>
      <c r="F7" s="38">
        <v>6</v>
      </c>
      <c r="G7" s="37" t="s">
        <v>0</v>
      </c>
      <c r="H7" s="37">
        <v>8</v>
      </c>
      <c r="I7" s="37" t="s">
        <v>1</v>
      </c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x14ac:dyDescent="0.25">
      <c r="A8" s="29" t="s">
        <v>7</v>
      </c>
      <c r="B8" s="55" t="s">
        <v>3</v>
      </c>
      <c r="C8" s="56">
        <f>C10+C25</f>
        <v>2520.6</v>
      </c>
      <c r="D8" s="56">
        <f>D10+D25</f>
        <v>2135.4</v>
      </c>
      <c r="E8" s="57">
        <f>D8/C8</f>
        <v>0.84717924303737213</v>
      </c>
      <c r="F8" s="56">
        <f>F10+F25</f>
        <v>2135.4</v>
      </c>
      <c r="G8" s="57">
        <f>F8/C8</f>
        <v>0.84717924303737213</v>
      </c>
      <c r="H8" s="56">
        <f>H10+H25</f>
        <v>1954.1000000000001</v>
      </c>
      <c r="I8" s="57">
        <f>H8/C8</f>
        <v>0.77525192414504496</v>
      </c>
      <c r="T8"/>
    </row>
    <row r="9" spans="1:20" x14ac:dyDescent="0.25">
      <c r="A9" s="30"/>
      <c r="B9" s="22" t="s">
        <v>30</v>
      </c>
      <c r="C9" s="53"/>
      <c r="D9" s="58"/>
      <c r="E9" s="59"/>
      <c r="F9" s="60"/>
      <c r="G9" s="59"/>
      <c r="H9" s="60"/>
      <c r="I9" s="59"/>
      <c r="M9" s="54"/>
      <c r="T9"/>
    </row>
    <row r="10" spans="1:20" s="12" customFormat="1" x14ac:dyDescent="0.25">
      <c r="A10" s="30" t="s">
        <v>11</v>
      </c>
      <c r="B10" s="55" t="s">
        <v>4</v>
      </c>
      <c r="C10" s="61">
        <f>C11+C13+C16+C23</f>
        <v>1569.6</v>
      </c>
      <c r="D10" s="61">
        <f>D11+D13+D16+D23</f>
        <v>1442.5</v>
      </c>
      <c r="E10" s="62">
        <f t="shared" ref="E10:E32" si="0">D10/C10</f>
        <v>0.91902395514780844</v>
      </c>
      <c r="F10" s="61">
        <f>F11+F13+F16+F23</f>
        <v>1347.5000000000002</v>
      </c>
      <c r="G10" s="57">
        <f t="shared" ref="G10:G32" si="1">F10/C10</f>
        <v>0.85849898063200836</v>
      </c>
      <c r="H10" s="61">
        <f>H11+H13+H16+H23</f>
        <v>1344.9</v>
      </c>
      <c r="I10" s="57">
        <f t="shared" ref="I10:I32" si="2">H10/C10</f>
        <v>0.85684250764526004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20" s="12" customFormat="1" x14ac:dyDescent="0.25">
      <c r="A11" s="30" t="s">
        <v>14</v>
      </c>
      <c r="B11" s="43" t="s">
        <v>29</v>
      </c>
      <c r="C11" s="63">
        <v>153.9</v>
      </c>
      <c r="D11" s="61">
        <v>165.2</v>
      </c>
      <c r="E11" s="62">
        <f t="shared" si="0"/>
        <v>1.0734243014944769</v>
      </c>
      <c r="F11" s="63">
        <v>162.6</v>
      </c>
      <c r="G11" s="57">
        <f t="shared" si="1"/>
        <v>1.0565302144249511</v>
      </c>
      <c r="H11" s="63">
        <v>162.6</v>
      </c>
      <c r="I11" s="57">
        <f t="shared" si="2"/>
        <v>1.0565302144249511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0" s="12" customFormat="1" x14ac:dyDescent="0.25">
      <c r="A12" s="30"/>
      <c r="B12" s="23" t="s">
        <v>18</v>
      </c>
      <c r="C12" s="61"/>
      <c r="D12" s="61"/>
      <c r="E12" s="62"/>
      <c r="F12" s="63"/>
      <c r="G12" s="57"/>
      <c r="H12" s="63"/>
      <c r="I12" s="57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20" s="12" customFormat="1" ht="31.5" customHeight="1" x14ac:dyDescent="0.25">
      <c r="A13" s="67" t="s">
        <v>15</v>
      </c>
      <c r="B13" s="42" t="s">
        <v>28</v>
      </c>
      <c r="C13" s="61">
        <f>SUM(C14:C15)</f>
        <v>127.2</v>
      </c>
      <c r="D13" s="61">
        <f>SUM(D14:D15)</f>
        <v>0</v>
      </c>
      <c r="E13" s="62">
        <f t="shared" si="0"/>
        <v>0</v>
      </c>
      <c r="F13" s="61">
        <f>SUM(F14:F15)</f>
        <v>40.200000000000003</v>
      </c>
      <c r="G13" s="57">
        <f t="shared" si="1"/>
        <v>0.31603773584905664</v>
      </c>
      <c r="H13" s="61">
        <f>SUM(H14:H15)</f>
        <v>40.200000000000003</v>
      </c>
      <c r="I13" s="57">
        <f t="shared" si="2"/>
        <v>0.31603773584905664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20" s="12" customFormat="1" ht="15.75" customHeight="1" x14ac:dyDescent="0.25">
      <c r="A14" s="30"/>
      <c r="B14" s="31" t="s">
        <v>21</v>
      </c>
      <c r="C14" s="63">
        <v>125.4</v>
      </c>
      <c r="D14" s="61"/>
      <c r="E14" s="62">
        <f t="shared" si="0"/>
        <v>0</v>
      </c>
      <c r="F14" s="63">
        <v>39.5</v>
      </c>
      <c r="G14" s="57">
        <f t="shared" si="1"/>
        <v>0.31499202551834127</v>
      </c>
      <c r="H14" s="63">
        <v>39.5</v>
      </c>
      <c r="I14" s="57">
        <f t="shared" si="2"/>
        <v>0.31499202551834127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20" s="12" customFormat="1" ht="18.75" customHeight="1" x14ac:dyDescent="0.25">
      <c r="A15" s="30"/>
      <c r="B15" s="31" t="s">
        <v>22</v>
      </c>
      <c r="C15" s="61">
        <v>1.8</v>
      </c>
      <c r="D15" s="61"/>
      <c r="E15" s="62">
        <f t="shared" si="0"/>
        <v>0</v>
      </c>
      <c r="F15" s="63">
        <v>0.7</v>
      </c>
      <c r="G15" s="57">
        <f t="shared" si="1"/>
        <v>0.38888888888888884</v>
      </c>
      <c r="H15" s="63">
        <v>0.7</v>
      </c>
      <c r="I15" s="57">
        <f t="shared" si="2"/>
        <v>0.38888888888888884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20" s="12" customFormat="1" ht="18.75" customHeight="1" x14ac:dyDescent="0.25">
      <c r="A16" s="67" t="s">
        <v>16</v>
      </c>
      <c r="B16" s="43" t="s">
        <v>27</v>
      </c>
      <c r="C16" s="61">
        <f>SUM(C17:C18)+C19</f>
        <v>1254.5</v>
      </c>
      <c r="D16" s="61">
        <f>SUM(D17:D18)+D19</f>
        <v>1247.3</v>
      </c>
      <c r="E16" s="62">
        <f t="shared" si="0"/>
        <v>0.9942606616181745</v>
      </c>
      <c r="F16" s="61">
        <f>SUM(F17:F18)+F19</f>
        <v>1122.3000000000002</v>
      </c>
      <c r="G16" s="57">
        <f t="shared" si="1"/>
        <v>0.89461937026703886</v>
      </c>
      <c r="H16" s="61">
        <f>SUM(H17:H18)+H19</f>
        <v>1119.7</v>
      </c>
      <c r="I16" s="57">
        <f t="shared" si="2"/>
        <v>0.89254683140693503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8" customHeight="1" x14ac:dyDescent="0.25">
      <c r="A17" s="67" t="s">
        <v>53</v>
      </c>
      <c r="B17" s="32" t="s">
        <v>19</v>
      </c>
      <c r="C17" s="63">
        <v>84.2</v>
      </c>
      <c r="D17" s="61">
        <v>173.7</v>
      </c>
      <c r="E17" s="62">
        <f t="shared" si="0"/>
        <v>2.0629453681710213</v>
      </c>
      <c r="F17" s="63">
        <v>193.4</v>
      </c>
      <c r="G17" s="57">
        <f t="shared" si="1"/>
        <v>2.2969121140142517</v>
      </c>
      <c r="H17" s="63">
        <v>193.4</v>
      </c>
      <c r="I17" s="57">
        <f t="shared" si="2"/>
        <v>2.2969121140142517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2" customFormat="1" ht="13.5" customHeight="1" x14ac:dyDescent="0.25">
      <c r="A18" s="30"/>
      <c r="B18" s="32" t="s">
        <v>20</v>
      </c>
      <c r="C18" s="61"/>
      <c r="D18" s="61"/>
      <c r="E18" s="62"/>
      <c r="F18" s="63"/>
      <c r="G18" s="57"/>
      <c r="H18" s="63"/>
      <c r="I18" s="57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12" customFormat="1" ht="16.5" customHeight="1" x14ac:dyDescent="0.25">
      <c r="A19" s="67" t="s">
        <v>54</v>
      </c>
      <c r="B19" s="43" t="s">
        <v>25</v>
      </c>
      <c r="C19" s="61">
        <f>SUM(C20:C22)</f>
        <v>1170.3</v>
      </c>
      <c r="D19" s="61">
        <f>SUM(D20:D22)</f>
        <v>1073.5999999999999</v>
      </c>
      <c r="E19" s="62">
        <f t="shared" si="0"/>
        <v>0.91737161411603863</v>
      </c>
      <c r="F19" s="61">
        <f>SUM(F20:F22)</f>
        <v>928.90000000000009</v>
      </c>
      <c r="G19" s="57">
        <f t="shared" si="1"/>
        <v>0.79372810390498172</v>
      </c>
      <c r="H19" s="61">
        <f>SUM(H20:H22)</f>
        <v>926.30000000000007</v>
      </c>
      <c r="I19" s="57">
        <f t="shared" si="2"/>
        <v>0.79150645133726405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12" customFormat="1" ht="27.75" customHeight="1" x14ac:dyDescent="0.25">
      <c r="A20" s="30"/>
      <c r="B20" s="32" t="s">
        <v>23</v>
      </c>
      <c r="C20" s="63">
        <v>611.29999999999995</v>
      </c>
      <c r="D20" s="61">
        <v>591.6</v>
      </c>
      <c r="E20" s="62">
        <f t="shared" si="0"/>
        <v>0.96777359725175871</v>
      </c>
      <c r="F20" s="63">
        <v>468.3</v>
      </c>
      <c r="G20" s="57">
        <f t="shared" si="1"/>
        <v>0.76607230492393263</v>
      </c>
      <c r="H20" s="63">
        <v>468.3</v>
      </c>
      <c r="I20" s="57">
        <f t="shared" si="2"/>
        <v>0.76607230492393263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2" customFormat="1" ht="28.5" customHeight="1" x14ac:dyDescent="0.25">
      <c r="A21" s="30"/>
      <c r="B21" s="32" t="s">
        <v>24</v>
      </c>
      <c r="C21" s="63">
        <v>559</v>
      </c>
      <c r="D21" s="61">
        <v>482</v>
      </c>
      <c r="E21" s="62">
        <f t="shared" si="0"/>
        <v>0.86225402504472271</v>
      </c>
      <c r="F21" s="63">
        <v>460.6</v>
      </c>
      <c r="G21" s="57">
        <f t="shared" si="1"/>
        <v>0.82397137745974958</v>
      </c>
      <c r="H21" s="63">
        <v>460.6</v>
      </c>
      <c r="I21" s="57">
        <f t="shared" si="2"/>
        <v>0.82397137745974958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12" customFormat="1" ht="19.5" customHeight="1" x14ac:dyDescent="0.25">
      <c r="A22" s="30"/>
      <c r="B22" s="32" t="s">
        <v>46</v>
      </c>
      <c r="C22" s="63"/>
      <c r="D22" s="61"/>
      <c r="E22" s="62"/>
      <c r="F22" s="63"/>
      <c r="G22" s="57"/>
      <c r="H22" s="63">
        <v>-2.6</v>
      </c>
      <c r="I22" s="57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2" customFormat="1" x14ac:dyDescent="0.25">
      <c r="A23" s="67" t="s">
        <v>17</v>
      </c>
      <c r="B23" s="44" t="s">
        <v>26</v>
      </c>
      <c r="C23" s="61">
        <f>C24</f>
        <v>34</v>
      </c>
      <c r="D23" s="61">
        <f>D24</f>
        <v>30</v>
      </c>
      <c r="E23" s="62">
        <f t="shared" si="0"/>
        <v>0.88235294117647056</v>
      </c>
      <c r="F23" s="61">
        <f>F24</f>
        <v>22.4</v>
      </c>
      <c r="G23" s="57">
        <f t="shared" si="1"/>
        <v>0.6588235294117647</v>
      </c>
      <c r="H23" s="61">
        <f>H24</f>
        <v>22.4</v>
      </c>
      <c r="I23" s="57">
        <f t="shared" si="2"/>
        <v>0.6588235294117647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12" customFormat="1" ht="45" customHeight="1" x14ac:dyDescent="0.25">
      <c r="A24" s="30"/>
      <c r="B24" s="32" t="s">
        <v>31</v>
      </c>
      <c r="C24" s="63">
        <v>34</v>
      </c>
      <c r="D24" s="61">
        <v>30</v>
      </c>
      <c r="E24" s="62">
        <f t="shared" si="0"/>
        <v>0.88235294117647056</v>
      </c>
      <c r="F24" s="63">
        <v>22.4</v>
      </c>
      <c r="G24" s="57">
        <f t="shared" si="1"/>
        <v>0.6588235294117647</v>
      </c>
      <c r="H24" s="63">
        <v>22.4</v>
      </c>
      <c r="I24" s="57">
        <f t="shared" si="2"/>
        <v>0.6588235294117647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12" customFormat="1" x14ac:dyDescent="0.25">
      <c r="A25" s="67" t="s">
        <v>49</v>
      </c>
      <c r="B25" s="44" t="s">
        <v>5</v>
      </c>
      <c r="C25" s="61">
        <f>C26+C29+C31</f>
        <v>951</v>
      </c>
      <c r="D25" s="61">
        <f>D26+D31</f>
        <v>692.9</v>
      </c>
      <c r="E25" s="62">
        <f t="shared" si="0"/>
        <v>0.72860147213459514</v>
      </c>
      <c r="F25" s="61">
        <f>F26+F29+F31</f>
        <v>787.9</v>
      </c>
      <c r="G25" s="57">
        <f t="shared" si="1"/>
        <v>0.82849631966351212</v>
      </c>
      <c r="H25" s="61">
        <f>H26+H29+H3</f>
        <v>609.20000000000005</v>
      </c>
      <c r="I25" s="57">
        <f t="shared" si="2"/>
        <v>0.6405888538380653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12" customFormat="1" ht="32.25" customHeight="1" x14ac:dyDescent="0.25">
      <c r="A26" s="67" t="s">
        <v>50</v>
      </c>
      <c r="B26" s="32" t="s">
        <v>32</v>
      </c>
      <c r="C26" s="61">
        <f>SUM(C27:C28)</f>
        <v>949.9</v>
      </c>
      <c r="D26" s="61">
        <f>SUM(D27:D28)</f>
        <v>692.9</v>
      </c>
      <c r="E26" s="62">
        <f t="shared" si="0"/>
        <v>0.72944520475839558</v>
      </c>
      <c r="F26" s="61">
        <f>SUM(F27:F28)</f>
        <v>782.4</v>
      </c>
      <c r="G26" s="57">
        <f t="shared" si="1"/>
        <v>0.82366564901568584</v>
      </c>
      <c r="H26" s="61">
        <f>SUM(H27:H28)</f>
        <v>608.70000000000005</v>
      </c>
      <c r="I26" s="57">
        <f t="shared" si="2"/>
        <v>0.64080429518896731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12" customFormat="1" ht="60.75" customHeight="1" x14ac:dyDescent="0.25">
      <c r="A27" s="67"/>
      <c r="B27" s="45" t="s">
        <v>33</v>
      </c>
      <c r="C27" s="63">
        <v>395.6</v>
      </c>
      <c r="D27" s="61">
        <v>181.4</v>
      </c>
      <c r="E27" s="62">
        <f t="shared" ref="E27" si="3">D27/C27</f>
        <v>0.45854398382204248</v>
      </c>
      <c r="F27" s="63">
        <v>281</v>
      </c>
      <c r="G27" s="57">
        <f t="shared" ref="G27" si="4">F27/C27</f>
        <v>0.71031344792719919</v>
      </c>
      <c r="H27" s="63">
        <v>281</v>
      </c>
      <c r="I27" s="57">
        <f t="shared" ref="I27" si="5">H27/C27</f>
        <v>0.71031344792719919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12" customFormat="1" ht="45.75" customHeight="1" x14ac:dyDescent="0.25">
      <c r="A28" s="30"/>
      <c r="B28" s="45" t="s">
        <v>56</v>
      </c>
      <c r="C28" s="63">
        <v>554.29999999999995</v>
      </c>
      <c r="D28" s="61">
        <v>511.5</v>
      </c>
      <c r="E28" s="62">
        <f t="shared" si="0"/>
        <v>0.92278549521919551</v>
      </c>
      <c r="F28" s="63">
        <v>501.4</v>
      </c>
      <c r="G28" s="57">
        <f t="shared" si="1"/>
        <v>0.9045643153526971</v>
      </c>
      <c r="H28" s="63">
        <v>327.7</v>
      </c>
      <c r="I28" s="57">
        <f t="shared" si="2"/>
        <v>0.59119610319321669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12" customFormat="1" ht="30.75" customHeight="1" x14ac:dyDescent="0.25">
      <c r="A29" s="67" t="s">
        <v>51</v>
      </c>
      <c r="B29" s="45" t="s">
        <v>40</v>
      </c>
      <c r="C29" s="63">
        <f>C30</f>
        <v>0.1</v>
      </c>
      <c r="D29" s="61">
        <v>0</v>
      </c>
      <c r="E29" s="62">
        <f t="shared" si="0"/>
        <v>0</v>
      </c>
      <c r="F29" s="63">
        <f>F30</f>
        <v>0.5</v>
      </c>
      <c r="G29" s="57">
        <f t="shared" si="1"/>
        <v>5</v>
      </c>
      <c r="H29" s="63">
        <f>H30</f>
        <v>0.5</v>
      </c>
      <c r="I29" s="57">
        <f t="shared" si="2"/>
        <v>5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12" customFormat="1" ht="15.75" customHeight="1" x14ac:dyDescent="0.25">
      <c r="A30" s="30"/>
      <c r="B30" s="45" t="s">
        <v>41</v>
      </c>
      <c r="C30" s="63">
        <v>0.1</v>
      </c>
      <c r="D30" s="61"/>
      <c r="E30" s="62">
        <f t="shared" si="0"/>
        <v>0</v>
      </c>
      <c r="F30" s="63">
        <v>0.5</v>
      </c>
      <c r="G30" s="57">
        <f t="shared" si="1"/>
        <v>5</v>
      </c>
      <c r="H30" s="63">
        <v>0.5</v>
      </c>
      <c r="I30" s="57">
        <f t="shared" si="2"/>
        <v>5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12" customFormat="1" x14ac:dyDescent="0.25">
      <c r="A31" s="67" t="s">
        <v>52</v>
      </c>
      <c r="B31" s="32" t="s">
        <v>34</v>
      </c>
      <c r="C31" s="61">
        <f>C32</f>
        <v>1</v>
      </c>
      <c r="D31" s="61">
        <f>D32</f>
        <v>0</v>
      </c>
      <c r="E31" s="62">
        <f t="shared" si="0"/>
        <v>0</v>
      </c>
      <c r="F31" s="61">
        <f>F32</f>
        <v>5</v>
      </c>
      <c r="G31" s="57">
        <f t="shared" si="1"/>
        <v>5</v>
      </c>
      <c r="H31" s="61">
        <f>H32</f>
        <v>5</v>
      </c>
      <c r="I31" s="57">
        <f t="shared" si="2"/>
        <v>5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12" customFormat="1" ht="31.5" customHeight="1" x14ac:dyDescent="0.25">
      <c r="A32" s="30"/>
      <c r="B32" s="32" t="s">
        <v>35</v>
      </c>
      <c r="C32" s="61">
        <v>1</v>
      </c>
      <c r="D32" s="61"/>
      <c r="E32" s="62">
        <f t="shared" si="0"/>
        <v>0</v>
      </c>
      <c r="F32" s="63">
        <v>5</v>
      </c>
      <c r="G32" s="57">
        <f t="shared" si="1"/>
        <v>5</v>
      </c>
      <c r="H32" s="63">
        <v>5</v>
      </c>
      <c r="I32" s="57">
        <f t="shared" si="2"/>
        <v>5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20" s="12" customFormat="1" x14ac:dyDescent="0.25">
      <c r="A33" s="30"/>
      <c r="B33" s="44"/>
      <c r="C33" s="61"/>
      <c r="D33" s="61"/>
      <c r="E33" s="62"/>
      <c r="F33" s="63"/>
      <c r="G33" s="57"/>
      <c r="H33" s="63"/>
      <c r="I33" s="57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20" s="6" customFormat="1" x14ac:dyDescent="0.25">
      <c r="A34" s="13"/>
      <c r="B34" s="4"/>
      <c r="C34" s="4"/>
      <c r="D34" s="4"/>
      <c r="E34" s="27"/>
      <c r="F34" s="27"/>
      <c r="G34" s="27"/>
      <c r="H34" s="27"/>
      <c r="I34" s="27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B35" s="1" t="s">
        <v>36</v>
      </c>
      <c r="C35" s="34"/>
      <c r="D35" s="64" t="s">
        <v>59</v>
      </c>
      <c r="E35" s="65"/>
      <c r="F35"/>
      <c r="G35"/>
      <c r="H35"/>
      <c r="I35"/>
      <c r="J35" s="2"/>
    </row>
    <row r="36" spans="1:20" x14ac:dyDescent="0.25">
      <c r="B36"/>
      <c r="C36" s="26" t="s">
        <v>12</v>
      </c>
      <c r="D36" s="69" t="s">
        <v>9</v>
      </c>
      <c r="E36" s="69"/>
      <c r="F36"/>
      <c r="G36"/>
      <c r="H36"/>
      <c r="I36"/>
      <c r="J36" s="2"/>
    </row>
    <row r="37" spans="1:20" ht="8.25" customHeight="1" x14ac:dyDescent="0.25">
      <c r="B37"/>
      <c r="C37" s="26"/>
      <c r="D37" s="46"/>
      <c r="E37" s="46"/>
      <c r="F37"/>
      <c r="G37"/>
      <c r="H37"/>
      <c r="I37"/>
      <c r="J37" s="2"/>
    </row>
    <row r="38" spans="1:20" x14ac:dyDescent="0.25">
      <c r="B38" s="1" t="s">
        <v>48</v>
      </c>
      <c r="C38" s="66"/>
      <c r="D38" s="64" t="s">
        <v>47</v>
      </c>
      <c r="E38" s="66"/>
      <c r="F38"/>
      <c r="G38"/>
      <c r="H38"/>
      <c r="I38"/>
      <c r="J38" s="2"/>
    </row>
    <row r="39" spans="1:20" x14ac:dyDescent="0.25">
      <c r="B39" s="47" t="s">
        <v>37</v>
      </c>
      <c r="C39" s="26" t="s">
        <v>12</v>
      </c>
      <c r="D39" s="69" t="s">
        <v>9</v>
      </c>
      <c r="E39" s="69"/>
      <c r="F39"/>
      <c r="G39"/>
      <c r="H39"/>
      <c r="I39"/>
      <c r="J39" s="2"/>
    </row>
    <row r="40" spans="1:20" x14ac:dyDescent="0.25">
      <c r="B40" s="48"/>
      <c r="C40" s="49"/>
      <c r="D40" s="48"/>
      <c r="E40" s="4"/>
      <c r="F40" s="4"/>
      <c r="G40" s="4"/>
      <c r="H40" s="4"/>
      <c r="I40" s="4"/>
      <c r="J40" s="2"/>
    </row>
    <row r="41" spans="1:20" x14ac:dyDescent="0.25">
      <c r="B41" s="52" t="s">
        <v>55</v>
      </c>
      <c r="C41" s="50"/>
      <c r="D41" s="50"/>
      <c r="E41" s="24"/>
      <c r="F41" s="24"/>
      <c r="G41" s="24"/>
      <c r="H41" s="24"/>
      <c r="I41" s="24"/>
      <c r="T41"/>
    </row>
    <row r="42" spans="1:20" x14ac:dyDescent="0.25">
      <c r="B42" s="51" t="s">
        <v>38</v>
      </c>
      <c r="C42" s="48"/>
      <c r="D42" s="48"/>
      <c r="E42" s="4"/>
      <c r="F42" s="4"/>
      <c r="G42" s="4"/>
      <c r="H42" s="4"/>
      <c r="I42" s="4"/>
      <c r="T42"/>
    </row>
    <row r="43" spans="1:20" x14ac:dyDescent="0.25">
      <c r="B43" s="3"/>
      <c r="C43" s="4"/>
      <c r="D43" s="4"/>
      <c r="E43" s="4"/>
      <c r="F43" s="4"/>
      <c r="G43" s="4"/>
      <c r="H43" s="4"/>
      <c r="I43" s="4"/>
      <c r="T43"/>
    </row>
    <row r="44" spans="1:20" x14ac:dyDescent="0.25">
      <c r="B44" s="4"/>
      <c r="C44" s="4"/>
      <c r="D44" s="4"/>
      <c r="E44" s="4"/>
      <c r="F44" s="4"/>
      <c r="G44" s="4"/>
      <c r="H44" s="4"/>
      <c r="I44" s="4"/>
      <c r="T44"/>
    </row>
    <row r="45" spans="1:20" x14ac:dyDescent="0.25">
      <c r="B45" s="7"/>
      <c r="C45" s="4"/>
      <c r="D45" s="4"/>
      <c r="E45" s="4"/>
      <c r="F45" s="4"/>
      <c r="G45" s="4"/>
      <c r="H45" s="4"/>
      <c r="I45" s="4"/>
      <c r="T45"/>
    </row>
    <row r="46" spans="1:20" x14ac:dyDescent="0.25">
      <c r="B46" s="7"/>
      <c r="C46" s="4"/>
      <c r="D46" s="4"/>
      <c r="E46" s="4"/>
      <c r="F46" s="4"/>
      <c r="G46" s="4"/>
      <c r="H46" s="4"/>
      <c r="I46" s="4"/>
      <c r="T46"/>
    </row>
    <row r="47" spans="1:20" x14ac:dyDescent="0.25">
      <c r="B47" s="7"/>
      <c r="C47" s="4"/>
      <c r="D47" s="4"/>
      <c r="E47" s="4"/>
      <c r="F47" s="4"/>
      <c r="G47" s="4"/>
      <c r="H47" s="4"/>
      <c r="I47" s="4"/>
      <c r="T47"/>
    </row>
    <row r="48" spans="1:20" x14ac:dyDescent="0.25">
      <c r="B48" s="3"/>
      <c r="C48" s="4"/>
      <c r="D48" s="4"/>
      <c r="E48" s="4"/>
      <c r="F48" s="4"/>
      <c r="G48" s="4"/>
      <c r="H48" s="4"/>
      <c r="I48" s="4"/>
      <c r="T48"/>
    </row>
    <row r="49" spans="2:20" x14ac:dyDescent="0.25">
      <c r="B49" s="3"/>
      <c r="C49" s="4"/>
      <c r="D49" s="4"/>
      <c r="E49" s="4"/>
      <c r="F49" s="4"/>
      <c r="G49" s="4"/>
      <c r="H49" s="4"/>
      <c r="I49" s="4"/>
      <c r="T49"/>
    </row>
    <row r="50" spans="2:20" x14ac:dyDescent="0.25">
      <c r="B50" s="3"/>
      <c r="C50" s="4"/>
      <c r="D50" s="4"/>
      <c r="E50" s="4"/>
      <c r="F50" s="4"/>
      <c r="G50" s="4"/>
      <c r="H50" s="4"/>
      <c r="I50" s="4"/>
      <c r="T50"/>
    </row>
    <row r="51" spans="2:20" x14ac:dyDescent="0.25">
      <c r="B51" s="3"/>
      <c r="C51" s="4"/>
      <c r="D51" s="4"/>
      <c r="E51" s="4"/>
      <c r="F51" s="4"/>
      <c r="G51" s="4"/>
      <c r="H51" s="4"/>
      <c r="I51" s="4"/>
      <c r="T51"/>
    </row>
    <row r="52" spans="2:20" s="6" customFormat="1" ht="9.75" customHeight="1" x14ac:dyDescent="0.25">
      <c r="B52" s="3"/>
      <c r="C52" s="4"/>
      <c r="D52" s="4"/>
      <c r="E52" s="4"/>
      <c r="F52" s="4"/>
      <c r="G52" s="4"/>
      <c r="H52" s="4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20" s="6" customFormat="1" ht="12" customHeight="1" x14ac:dyDescent="0.25">
      <c r="B53" s="68"/>
      <c r="C53" s="68"/>
      <c r="D53" s="68"/>
      <c r="E53" s="68"/>
      <c r="F53" s="68"/>
      <c r="G53" s="68"/>
      <c r="H53" s="68"/>
      <c r="I53" s="68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2:20" ht="11.25" customHeight="1" x14ac:dyDescent="0.25">
      <c r="B54" s="8"/>
      <c r="C54" s="8"/>
      <c r="D54" s="8"/>
      <c r="E54" s="8"/>
      <c r="F54" s="8"/>
      <c r="G54" s="8"/>
      <c r="H54" s="8"/>
      <c r="I54" s="8"/>
    </row>
    <row r="55" spans="2:20" ht="12" customHeight="1" x14ac:dyDescent="0.25">
      <c r="B55" s="8"/>
      <c r="C55" s="8"/>
      <c r="D55" s="8"/>
      <c r="E55" s="8"/>
      <c r="F55" s="8"/>
      <c r="G55" s="8"/>
      <c r="H55" s="8"/>
      <c r="I55" s="8"/>
    </row>
    <row r="56" spans="2:20" x14ac:dyDescent="0.25">
      <c r="B56" s="3"/>
      <c r="C56" s="17"/>
      <c r="D56" s="4"/>
      <c r="E56" s="4"/>
      <c r="F56" s="4"/>
      <c r="G56" s="4"/>
      <c r="H56" s="4"/>
      <c r="I56" s="4"/>
    </row>
    <row r="57" spans="2:20" x14ac:dyDescent="0.25">
      <c r="B57" s="4"/>
      <c r="C57" s="16"/>
      <c r="D57" s="4"/>
      <c r="E57" s="4"/>
      <c r="F57" s="4"/>
      <c r="G57" s="4"/>
      <c r="H57" s="4"/>
      <c r="I57" s="4"/>
    </row>
    <row r="58" spans="2:20" x14ac:dyDescent="0.25">
      <c r="B58" s="4"/>
      <c r="C58" s="4"/>
      <c r="D58" s="4"/>
      <c r="E58" s="4"/>
      <c r="F58" s="4"/>
      <c r="G58" s="4"/>
      <c r="H58" s="4"/>
      <c r="I58" s="4"/>
    </row>
    <row r="59" spans="2:20" x14ac:dyDescent="0.25">
      <c r="B59" s="4"/>
      <c r="C59" s="4"/>
      <c r="D59" s="4"/>
      <c r="E59" s="4"/>
      <c r="F59" s="4"/>
      <c r="G59" s="4"/>
      <c r="H59" s="4"/>
      <c r="I59" s="4"/>
    </row>
    <row r="61" spans="2:20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2:20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2:20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</sheetData>
  <mergeCells count="8">
    <mergeCell ref="B53:I53"/>
    <mergeCell ref="D36:E36"/>
    <mergeCell ref="H1:I1"/>
    <mergeCell ref="A2:I2"/>
    <mergeCell ref="A3:I3"/>
    <mergeCell ref="F4:I4"/>
    <mergeCell ref="H5:I5"/>
    <mergeCell ref="D39:E39"/>
  </mergeCells>
  <phoneticPr fontId="0" type="noConversion"/>
  <pageMargins left="0.78740157480314965" right="7.874015748031496E-2" top="0.39370078740157483" bottom="0.31496062992125984" header="0" footer="0.11811023622047245"/>
  <pageSetup paperSize="9" scale="59" orientation="landscape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2022-03-30T07:29:48Z</cp:lastPrinted>
  <dcterms:created xsi:type="dcterms:W3CDTF">2017-03-12T12:15:21Z</dcterms:created>
  <dcterms:modified xsi:type="dcterms:W3CDTF">2022-03-30T12:40:59Z</dcterms:modified>
</cp:coreProperties>
</file>